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e88srl.sharepoint.com/sites/UsoGenerale/Documenti condivisi/General/_ARCHIVIO Comunicati/_2026/08 Agosto/Auto/"/>
    </mc:Choice>
  </mc:AlternateContent>
  <xr:revisionPtr revIDLastSave="634" documentId="8_{B9ED9437-9ED1-402A-8018-8FE5E05E881F}" xr6:coauthVersionLast="47" xr6:coauthVersionMax="47" xr10:uidLastSave="{F619672A-94B0-41C6-87E1-3C89BB772A57}"/>
  <bookViews>
    <workbookView xWindow="588" yWindow="360" windowWidth="10728" windowHeight="11844" xr2:uid="{396CA561-9816-4516-B6A1-E58227AF0E18}"/>
  </bookViews>
  <sheets>
    <sheet name="Foglio1" sheetId="1" r:id="rId1"/>
  </sheets>
  <definedNames>
    <definedName name="_xlnm._FilterDatabase" localSheetId="0" hidden="1">Foglio1!$A$5:$K$40</definedName>
    <definedName name="_xlnm.Print_Area" localSheetId="0">Foglio1!$A$1:$K$46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1" i="1" l="1"/>
  <c r="B41" i="1"/>
  <c r="H41" i="1"/>
  <c r="D7" i="1"/>
  <c r="D16" i="1"/>
  <c r="D23" i="1"/>
  <c r="D36" i="1"/>
  <c r="D38" i="1"/>
  <c r="I10" i="1"/>
  <c r="I27" i="1"/>
  <c r="I28" i="1"/>
  <c r="I29" i="1"/>
  <c r="I30" i="1"/>
  <c r="I31" i="1"/>
  <c r="I32" i="1"/>
  <c r="D35" i="1"/>
  <c r="D37" i="1"/>
  <c r="D11" i="1"/>
  <c r="I11" i="1"/>
  <c r="I12" i="1"/>
  <c r="I13" i="1"/>
  <c r="I14" i="1"/>
  <c r="I15" i="1"/>
  <c r="I16" i="1"/>
  <c r="I17" i="1"/>
  <c r="I23" i="1"/>
  <c r="I25" i="1"/>
  <c r="I26" i="1"/>
  <c r="I36" i="1"/>
  <c r="I24" i="1"/>
  <c r="I35" i="1"/>
  <c r="D41" i="1" l="1"/>
  <c r="I20" i="1"/>
  <c r="I8" i="1"/>
  <c r="I19" i="1"/>
  <c r="I18" i="1"/>
  <c r="I40" i="1"/>
  <c r="I39" i="1"/>
  <c r="I38" i="1"/>
  <c r="I37" i="1"/>
  <c r="D24" i="1"/>
  <c r="D12" i="1"/>
  <c r="F27" i="1"/>
  <c r="D34" i="1"/>
  <c r="D22" i="1"/>
  <c r="D10" i="1"/>
  <c r="D33" i="1"/>
  <c r="D21" i="1"/>
  <c r="D32" i="1"/>
  <c r="D20" i="1"/>
  <c r="D8" i="1"/>
  <c r="D31" i="1"/>
  <c r="D19" i="1"/>
  <c r="D30" i="1"/>
  <c r="D18" i="1"/>
  <c r="D29" i="1"/>
  <c r="D17" i="1"/>
  <c r="D40" i="1"/>
  <c r="D28" i="1"/>
  <c r="D39" i="1"/>
  <c r="D27" i="1"/>
  <c r="D15" i="1"/>
  <c r="D26" i="1"/>
  <c r="D14" i="1"/>
  <c r="D25" i="1"/>
  <c r="D13" i="1"/>
  <c r="E17" i="1"/>
  <c r="D9" i="1"/>
  <c r="I34" i="1"/>
  <c r="I22" i="1"/>
  <c r="K23" i="1"/>
  <c r="I7" i="1"/>
  <c r="I33" i="1"/>
  <c r="I21" i="1"/>
  <c r="I9" i="1"/>
  <c r="D6" i="1"/>
  <c r="I6" i="1"/>
  <c r="F14" i="1" l="1"/>
  <c r="F37" i="1"/>
  <c r="F12" i="1"/>
  <c r="F25" i="1"/>
  <c r="F11" i="1"/>
  <c r="F32" i="1"/>
  <c r="F10" i="1"/>
  <c r="F20" i="1"/>
  <c r="F31" i="1"/>
  <c r="F19" i="1"/>
  <c r="F38" i="1"/>
  <c r="F26" i="1"/>
  <c r="F9" i="1"/>
  <c r="F36" i="1"/>
  <c r="F30" i="1"/>
  <c r="F7" i="1"/>
  <c r="F24" i="1"/>
  <c r="F18" i="1"/>
  <c r="F35" i="1"/>
  <c r="F41" i="1"/>
  <c r="F16" i="1"/>
  <c r="F23" i="1"/>
  <c r="F29" i="1"/>
  <c r="F13" i="1"/>
  <c r="F34" i="1"/>
  <c r="F40" i="1"/>
  <c r="F8" i="1"/>
  <c r="F22" i="1"/>
  <c r="F28" i="1"/>
  <c r="F17" i="1"/>
  <c r="F33" i="1"/>
  <c r="F39" i="1"/>
  <c r="F15" i="1"/>
  <c r="F21" i="1"/>
  <c r="E10" i="1"/>
  <c r="E14" i="1"/>
  <c r="E24" i="1"/>
  <c r="E37" i="1"/>
  <c r="E20" i="1"/>
  <c r="E11" i="1"/>
  <c r="E18" i="1"/>
  <c r="E38" i="1"/>
  <c r="E8" i="1"/>
  <c r="E19" i="1"/>
  <c r="E32" i="1"/>
  <c r="E35" i="1"/>
  <c r="E34" i="1"/>
  <c r="E28" i="1"/>
  <c r="E16" i="1"/>
  <c r="E30" i="1"/>
  <c r="E25" i="1"/>
  <c r="E29" i="1"/>
  <c r="E31" i="1"/>
  <c r="E12" i="1"/>
  <c r="E41" i="1"/>
  <c r="E22" i="1"/>
  <c r="E26" i="1"/>
  <c r="E15" i="1"/>
  <c r="E39" i="1"/>
  <c r="E7" i="1"/>
  <c r="E9" i="1"/>
  <c r="E13" i="1"/>
  <c r="E33" i="1"/>
  <c r="E23" i="1"/>
  <c r="E27" i="1"/>
  <c r="E36" i="1"/>
  <c r="E40" i="1"/>
  <c r="E21" i="1"/>
  <c r="K17" i="1"/>
  <c r="K33" i="1"/>
  <c r="K13" i="1"/>
  <c r="K30" i="1"/>
  <c r="K36" i="1"/>
  <c r="K9" i="1"/>
  <c r="K26" i="1"/>
  <c r="K31" i="1"/>
  <c r="K38" i="1"/>
  <c r="K21" i="1"/>
  <c r="K32" i="1"/>
  <c r="K16" i="1"/>
  <c r="K19" i="1"/>
  <c r="K27" i="1"/>
  <c r="K8" i="1"/>
  <c r="K14" i="1"/>
  <c r="K24" i="1"/>
  <c r="K41" i="1"/>
  <c r="K39" i="1"/>
  <c r="K20" i="1"/>
  <c r="K35" i="1"/>
  <c r="K11" i="1"/>
  <c r="K15" i="1"/>
  <c r="K29" i="1"/>
  <c r="K34" i="1"/>
  <c r="K12" i="1"/>
  <c r="K25" i="1"/>
  <c r="K28" i="1"/>
  <c r="K7" i="1"/>
  <c r="K18" i="1"/>
  <c r="K22" i="1"/>
  <c r="K37" i="1"/>
  <c r="K10" i="1"/>
  <c r="K40" i="1"/>
  <c r="E6" i="1"/>
  <c r="F6" i="1"/>
  <c r="D43" i="1"/>
  <c r="E43" i="1"/>
  <c r="F43" i="1"/>
  <c r="K6" i="1"/>
  <c r="K43" i="1"/>
  <c r="J38" i="1"/>
  <c r="J35" i="1"/>
  <c r="J11" i="1"/>
  <c r="J26" i="1"/>
  <c r="J13" i="1"/>
  <c r="J34" i="1"/>
  <c r="J17" i="1"/>
  <c r="J27" i="1"/>
  <c r="J31" i="1"/>
  <c r="J14" i="1"/>
  <c r="J40" i="1"/>
  <c r="J15" i="1"/>
  <c r="J37" i="1"/>
  <c r="J16" i="1"/>
  <c r="J39" i="1"/>
  <c r="J21" i="1"/>
  <c r="J28" i="1"/>
  <c r="J32" i="1"/>
  <c r="J6" i="1"/>
  <c r="J18" i="1"/>
  <c r="J10" i="1"/>
  <c r="J43" i="1"/>
  <c r="J20" i="1"/>
  <c r="J7" i="1"/>
  <c r="J25" i="1"/>
  <c r="J29" i="1"/>
  <c r="J9" i="1"/>
  <c r="J22" i="1"/>
  <c r="J33" i="1"/>
  <c r="I43" i="1"/>
  <c r="J23" i="1"/>
  <c r="J8" i="1"/>
  <c r="J24" i="1"/>
  <c r="J12" i="1"/>
  <c r="J36" i="1"/>
  <c r="J30" i="1"/>
  <c r="G41" i="1"/>
  <c r="J41" i="1" s="1"/>
  <c r="J19" i="1"/>
  <c r="I41" i="1" l="1"/>
</calcChain>
</file>

<file path=xl/sharedStrings.xml><?xml version="1.0" encoding="utf-8"?>
<sst xmlns="http://schemas.openxmlformats.org/spreadsheetml/2006/main" count="49" uniqueCount="47">
  <si>
    <t>MARCA</t>
  </si>
  <si>
    <t xml:space="preserve">     var. %  </t>
  </si>
  <si>
    <t>quote %</t>
  </si>
  <si>
    <t>TOTALE MERCATO</t>
  </si>
  <si>
    <t>Note</t>
  </si>
  <si>
    <t>IL MERCATO ITALIANO DELLE AUTOVETTURE BEV PER MARCA</t>
  </si>
  <si>
    <t>Elaborazioni UNRAE - Metodo UNRAE</t>
  </si>
  <si>
    <t>LEAPMOTOR</t>
  </si>
  <si>
    <t>TESLA</t>
  </si>
  <si>
    <t>BYD</t>
  </si>
  <si>
    <t>DACIA</t>
  </si>
  <si>
    <t>CITROEN</t>
  </si>
  <si>
    <t>BMW</t>
  </si>
  <si>
    <t>FORD</t>
  </si>
  <si>
    <t>FIAT</t>
  </si>
  <si>
    <t>RENAULT</t>
  </si>
  <si>
    <t>AUDI</t>
  </si>
  <si>
    <t>SKODA</t>
  </si>
  <si>
    <t>MERCEDES</t>
  </si>
  <si>
    <t>VOLVO</t>
  </si>
  <si>
    <t>KIA</t>
  </si>
  <si>
    <t>VOLKSWAGEN</t>
  </si>
  <si>
    <t>JEEP</t>
  </si>
  <si>
    <t>MINI</t>
  </si>
  <si>
    <t>HYUNDAI</t>
  </si>
  <si>
    <t>PEUGEOT</t>
  </si>
  <si>
    <t>TOYOTA</t>
  </si>
  <si>
    <t>CUPRA</t>
  </si>
  <si>
    <t>PORSCHE</t>
  </si>
  <si>
    <t>DONGFENG</t>
  </si>
  <si>
    <t>OPEL</t>
  </si>
  <si>
    <t>MG</t>
  </si>
  <si>
    <t>POLESTAR</t>
  </si>
  <si>
    <t>NISSAN</t>
  </si>
  <si>
    <t>LANCIA</t>
  </si>
  <si>
    <t>DR</t>
  </si>
  <si>
    <t>XPENG</t>
  </si>
  <si>
    <t>MAZDA</t>
  </si>
  <si>
    <t>DEEPAL</t>
  </si>
  <si>
    <t>ALFA ROMEO</t>
  </si>
  <si>
    <t>SMART</t>
  </si>
  <si>
    <t>ALTRE</t>
  </si>
  <si>
    <t>GEELY</t>
  </si>
  <si>
    <t>Agosto 2026</t>
  </si>
  <si>
    <t>Agosto</t>
  </si>
  <si>
    <t>gennaio/agosto</t>
  </si>
  <si>
    <t>I dati rappresentano le risultanze dell'archivio nazionale dei veicoli al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</si>
</sst>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0;\-0.00;0.00"/>
    <numFmt numFmtId="165" formatCode="\+0.0;\-0.0;0.0"/>
  </numFmts>
  <fonts count="11" x14ac:knownFonts="1">
    <font>
      <sz val="11"/>
      <color theme="1"/>
      <name val="Calibri"/>
      <family val="2"/>
      <scheme val="minor"/>
    </font>
    <font>
      <sz val="10.5"/>
      <name val="Verdana"/>
      <family val="2"/>
    </font>
    <font>
      <b/>
      <sz val="10.5"/>
      <color rgb="FF002060"/>
      <name val="Verdana"/>
      <family val="2"/>
    </font>
    <font>
      <b/>
      <i/>
      <sz val="10.5"/>
      <color rgb="FF002060"/>
      <name val="Verdana"/>
      <family val="2"/>
    </font>
    <font>
      <b/>
      <sz val="10.5"/>
      <name val="Verdana"/>
      <family val="2"/>
    </font>
    <font>
      <b/>
      <sz val="10.5"/>
      <color theme="0"/>
      <name val="Verdana"/>
      <family val="2"/>
    </font>
    <font>
      <b/>
      <i/>
      <sz val="10.5"/>
      <color theme="0"/>
      <name val="Verdana"/>
      <family val="2"/>
    </font>
    <font>
      <sz val="10.5"/>
      <color rgb="FF002060"/>
      <name val="Verdana"/>
      <family val="2"/>
    </font>
    <font>
      <i/>
      <sz val="10.5"/>
      <color rgb="FF002060"/>
      <name val="Verdana"/>
      <family val="2"/>
    </font>
    <font>
      <u/>
      <sz val="10.5"/>
      <color rgb="FF00206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51958D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" fontId="6" fillId="2" borderId="5" xfId="0" applyNumberFormat="1" applyFont="1" applyFill="1" applyBorder="1" applyAlignment="1" applyProtection="1">
      <alignment horizontal="right" vertical="center"/>
      <protection locked="0"/>
    </xf>
    <xf numFmtId="0" fontId="7" fillId="0" borderId="6" xfId="0" applyFont="1" applyBorder="1" applyAlignment="1" applyProtection="1">
      <alignment horizontal="left"/>
      <protection locked="0"/>
    </xf>
    <xf numFmtId="2" fontId="7" fillId="0" borderId="0" xfId="0" applyNumberFormat="1" applyFont="1" applyProtection="1">
      <protection locked="0"/>
    </xf>
    <xf numFmtId="3" fontId="7" fillId="0" borderId="6" xfId="0" applyNumberFormat="1" applyFont="1" applyBorder="1"/>
    <xf numFmtId="3" fontId="7" fillId="0" borderId="0" xfId="0" applyNumberFormat="1" applyFont="1"/>
    <xf numFmtId="2" fontId="7" fillId="0" borderId="7" xfId="0" applyNumberFormat="1" applyFont="1" applyBorder="1" applyProtection="1">
      <protection locked="0"/>
    </xf>
    <xf numFmtId="0" fontId="8" fillId="0" borderId="0" xfId="0" applyFont="1"/>
    <xf numFmtId="0" fontId="7" fillId="0" borderId="0" xfId="0" applyFont="1"/>
    <xf numFmtId="0" fontId="2" fillId="0" borderId="0" xfId="0" applyFont="1"/>
    <xf numFmtId="0" fontId="7" fillId="0" borderId="0" xfId="0" applyFont="1" applyAlignment="1" applyProtection="1">
      <alignment horizontal="left"/>
      <protection locked="0"/>
    </xf>
    <xf numFmtId="165" fontId="7" fillId="0" borderId="0" xfId="0" applyNumberFormat="1" applyFont="1" applyAlignment="1" applyProtection="1">
      <alignment horizontal="right"/>
      <protection locked="0"/>
    </xf>
    <xf numFmtId="0" fontId="2" fillId="0" borderId="9" xfId="0" applyFont="1" applyBorder="1" applyAlignment="1" applyProtection="1">
      <alignment horizontal="left"/>
      <protection locked="0"/>
    </xf>
    <xf numFmtId="165" fontId="2" fillId="0" borderId="10" xfId="0" applyNumberFormat="1" applyFont="1" applyBorder="1" applyProtection="1">
      <protection locked="0"/>
    </xf>
    <xf numFmtId="2" fontId="7" fillId="0" borderId="10" xfId="0" applyNumberFormat="1" applyFont="1" applyBorder="1" applyProtection="1">
      <protection locked="0"/>
    </xf>
    <xf numFmtId="2" fontId="7" fillId="0" borderId="11" xfId="0" applyNumberFormat="1" applyFont="1" applyBorder="1" applyProtection="1">
      <protection locked="0"/>
    </xf>
    <xf numFmtId="1" fontId="2" fillId="0" borderId="0" xfId="0" applyNumberFormat="1" applyFont="1" applyProtection="1">
      <protection locked="0"/>
    </xf>
    <xf numFmtId="2" fontId="7" fillId="0" borderId="0" xfId="0" applyNumberFormat="1" applyFont="1" applyAlignment="1" applyProtection="1">
      <alignment horizontal="right"/>
      <protection locked="0"/>
    </xf>
    <xf numFmtId="3" fontId="2" fillId="0" borderId="0" xfId="0" applyNumberFormat="1" applyFont="1"/>
    <xf numFmtId="0" fontId="9" fillId="0" borderId="0" xfId="0" applyFont="1" applyAlignment="1" applyProtection="1">
      <alignment horizontal="left"/>
      <protection locked="0"/>
    </xf>
    <xf numFmtId="1" fontId="7" fillId="0" borderId="0" xfId="0" applyNumberFormat="1" applyFont="1" applyProtection="1">
      <protection locked="0"/>
    </xf>
    <xf numFmtId="1" fontId="7" fillId="0" borderId="0" xfId="0" applyNumberFormat="1" applyFont="1"/>
    <xf numFmtId="1" fontId="1" fillId="0" borderId="0" xfId="0" applyNumberFormat="1" applyFont="1" applyAlignment="1" applyProtection="1">
      <alignment horizontal="left"/>
      <protection locked="0"/>
    </xf>
    <xf numFmtId="2" fontId="1" fillId="0" borderId="0" xfId="0" applyNumberFormat="1" applyFont="1" applyAlignment="1" applyProtection="1">
      <alignment horizontal="right"/>
      <protection locked="0"/>
    </xf>
    <xf numFmtId="2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0" fillId="0" borderId="0" xfId="0" applyFont="1"/>
    <xf numFmtId="3" fontId="7" fillId="0" borderId="8" xfId="0" applyNumberFormat="1" applyFont="1" applyBorder="1"/>
    <xf numFmtId="3" fontId="2" fillId="0" borderId="9" xfId="0" applyNumberFormat="1" applyFont="1" applyBorder="1" applyProtection="1">
      <protection locked="0"/>
    </xf>
    <xf numFmtId="165" fontId="7" fillId="0" borderId="0" xfId="0" applyNumberFormat="1" applyFont="1" applyProtection="1">
      <protection locked="0"/>
    </xf>
    <xf numFmtId="0" fontId="7" fillId="0" borderId="8" xfId="0" applyFont="1" applyBorder="1" applyAlignment="1" applyProtection="1">
      <alignment horizontal="left"/>
      <protection locked="0"/>
    </xf>
    <xf numFmtId="3" fontId="7" fillId="0" borderId="12" xfId="0" applyNumberFormat="1" applyFont="1" applyBorder="1"/>
    <xf numFmtId="165" fontId="7" fillId="0" borderId="12" xfId="0" applyNumberFormat="1" applyFont="1" applyBorder="1" applyAlignment="1" applyProtection="1">
      <alignment horizontal="right"/>
      <protection locked="0"/>
    </xf>
    <xf numFmtId="2" fontId="7" fillId="0" borderId="12" xfId="0" applyNumberFormat="1" applyFont="1" applyBorder="1" applyProtection="1">
      <protection locked="0"/>
    </xf>
    <xf numFmtId="165" fontId="7" fillId="0" borderId="12" xfId="0" applyNumberFormat="1" applyFont="1" applyBorder="1" applyProtection="1">
      <protection locked="0"/>
    </xf>
    <xf numFmtId="2" fontId="7" fillId="0" borderId="13" xfId="0" applyNumberFormat="1" applyFont="1" applyBorder="1" applyProtection="1">
      <protection locked="0"/>
    </xf>
    <xf numFmtId="3" fontId="7" fillId="0" borderId="0" xfId="0" applyNumberFormat="1" applyFont="1" applyProtection="1">
      <protection locked="0"/>
    </xf>
    <xf numFmtId="164" fontId="7" fillId="0" borderId="0" xfId="0" applyNumberFormat="1" applyFont="1" applyProtection="1">
      <protection locked="0"/>
    </xf>
    <xf numFmtId="3" fontId="2" fillId="0" borderId="10" xfId="0" applyNumberFormat="1" applyFont="1" applyBorder="1" applyProtection="1"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/>
      <protection locked="0"/>
    </xf>
    <xf numFmtId="0" fontId="2" fillId="0" borderId="0" xfId="0" applyFont="1" applyAlignment="1">
      <alignment horizontal="center" vertical="center"/>
    </xf>
    <xf numFmtId="17" fontId="3" fillId="0" borderId="0" xfId="0" quotePrefix="1" applyNumberFormat="1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1" fontId="6" fillId="2" borderId="2" xfId="0" quotePrefix="1" applyNumberFormat="1" applyFont="1" applyFill="1" applyBorder="1" applyAlignment="1">
      <alignment horizontal="center" vertical="center"/>
    </xf>
    <xf numFmtId="1" fontId="6" fillId="2" borderId="3" xfId="0" quotePrefix="1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right" vertical="center"/>
    </xf>
    <xf numFmtId="2" fontId="6" fillId="2" borderId="2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19050</xdr:rowOff>
    </xdr:from>
    <xdr:to>
      <xdr:col>0</xdr:col>
      <xdr:colOff>680085</xdr:colOff>
      <xdr:row>1</xdr:row>
      <xdr:rowOff>152400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79BDB2DA-5F0B-4E29-8446-73CE7CA21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95300"/>
          <a:ext cx="6096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66675</xdr:colOff>
      <xdr:row>0</xdr:row>
      <xdr:rowOff>19050</xdr:rowOff>
    </xdr:from>
    <xdr:ext cx="613410" cy="533400"/>
    <xdr:pic>
      <xdr:nvPicPr>
        <xdr:cNvPr id="3" name="Immagine 2">
          <a:extLst>
            <a:ext uri="{FF2B5EF4-FFF2-40B4-BE49-F238E27FC236}">
              <a16:creationId xmlns:a16="http://schemas.microsoft.com/office/drawing/2014/main" id="{9858402F-75E0-45BA-9F36-A16B39564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61341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19050</xdr:rowOff>
    </xdr:from>
    <xdr:ext cx="613410" cy="533400"/>
    <xdr:pic>
      <xdr:nvPicPr>
        <xdr:cNvPr id="4" name="Immagine 2">
          <a:extLst>
            <a:ext uri="{FF2B5EF4-FFF2-40B4-BE49-F238E27FC236}">
              <a16:creationId xmlns:a16="http://schemas.microsoft.com/office/drawing/2014/main" id="{78DF9A13-31E6-430B-BAD2-66D3A6483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61341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19050</xdr:rowOff>
    </xdr:from>
    <xdr:ext cx="613410" cy="533400"/>
    <xdr:pic>
      <xdr:nvPicPr>
        <xdr:cNvPr id="5" name="Immagine 4">
          <a:extLst>
            <a:ext uri="{FF2B5EF4-FFF2-40B4-BE49-F238E27FC236}">
              <a16:creationId xmlns:a16="http://schemas.microsoft.com/office/drawing/2014/main" id="{9D26AC89-320C-44EF-86CF-BBD668ED0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61341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DA45-2186-4657-9575-405844E155BE}">
  <sheetPr>
    <pageSetUpPr fitToPage="1"/>
  </sheetPr>
  <dimension ref="A1:N68"/>
  <sheetViews>
    <sheetView tabSelected="1" topLeftCell="A22" zoomScale="80" zoomScaleNormal="80" workbookViewId="0">
      <selection activeCell="N33" sqref="N33"/>
    </sheetView>
  </sheetViews>
  <sheetFormatPr defaultColWidth="10.33203125" defaultRowHeight="10.5" customHeight="1" x14ac:dyDescent="0.25"/>
  <cols>
    <col min="1" max="1" width="21.88671875" style="1" customWidth="1"/>
    <col min="2" max="2" width="11.5546875" style="2" customWidth="1"/>
    <col min="3" max="3" width="13.6640625" style="2" customWidth="1"/>
    <col min="4" max="4" width="12" style="3" customWidth="1"/>
    <col min="5" max="6" width="9.109375" style="4" customWidth="1"/>
    <col min="7" max="7" width="13.44140625" style="1" customWidth="1"/>
    <col min="8" max="8" width="13.5546875" style="1" customWidth="1"/>
    <col min="9" max="9" width="12.5546875" style="1" customWidth="1"/>
    <col min="10" max="11" width="10" style="1" customWidth="1"/>
    <col min="12" max="16384" width="10.33203125" style="1"/>
  </cols>
  <sheetData>
    <row r="1" spans="1:14" ht="32.25" customHeight="1" x14ac:dyDescent="0.25">
      <c r="A1" s="49" t="s">
        <v>5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4" ht="13.8" x14ac:dyDescent="0.25">
      <c r="A2" s="50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4" ht="9.75" customHeight="1" x14ac:dyDescent="0.25">
      <c r="A3" s="5"/>
      <c r="B3" s="6"/>
      <c r="C3" s="6"/>
      <c r="D3" s="7"/>
      <c r="E3" s="6"/>
      <c r="F3" s="6"/>
      <c r="G3" s="6"/>
      <c r="H3" s="6"/>
      <c r="I3" s="6"/>
      <c r="J3" s="6"/>
      <c r="K3" s="6"/>
    </row>
    <row r="4" spans="1:14" ht="15" customHeight="1" x14ac:dyDescent="0.25">
      <c r="A4" s="51" t="s">
        <v>0</v>
      </c>
      <c r="B4" s="53" t="s">
        <v>44</v>
      </c>
      <c r="C4" s="54"/>
      <c r="D4" s="55" t="s">
        <v>1</v>
      </c>
      <c r="E4" s="56" t="s">
        <v>2</v>
      </c>
      <c r="F4" s="57"/>
      <c r="G4" s="58" t="s">
        <v>45</v>
      </c>
      <c r="H4" s="59"/>
      <c r="I4" s="60" t="s">
        <v>1</v>
      </c>
      <c r="J4" s="56" t="s">
        <v>2</v>
      </c>
      <c r="K4" s="57"/>
    </row>
    <row r="5" spans="1:14" ht="15" customHeight="1" x14ac:dyDescent="0.25">
      <c r="A5" s="52"/>
      <c r="B5" s="8">
        <v>2026</v>
      </c>
      <c r="C5" s="8">
        <v>2025</v>
      </c>
      <c r="D5" s="55"/>
      <c r="E5" s="8">
        <v>2026</v>
      </c>
      <c r="F5" s="8">
        <v>2025</v>
      </c>
      <c r="G5" s="8">
        <v>2026</v>
      </c>
      <c r="H5" s="8">
        <v>2025</v>
      </c>
      <c r="I5" s="60"/>
      <c r="J5" s="8">
        <v>2026</v>
      </c>
      <c r="K5" s="8">
        <v>2025</v>
      </c>
    </row>
    <row r="6" spans="1:14" s="14" customFormat="1" ht="19.5" customHeight="1" x14ac:dyDescent="0.25">
      <c r="A6" s="9" t="s">
        <v>7</v>
      </c>
      <c r="B6" s="11">
        <v>310</v>
      </c>
      <c r="C6" s="12">
        <v>211</v>
      </c>
      <c r="D6" s="18">
        <f>IFERROR(B6*100/C6-100,"-")</f>
        <v>46.919431279620852</v>
      </c>
      <c r="E6" s="10">
        <f t="shared" ref="E6:E41" si="0">B6*100/$B$43</f>
        <v>6.9103878733838613</v>
      </c>
      <c r="F6" s="10">
        <f t="shared" ref="F6:F41" si="1">C6*100/$C$43</f>
        <v>6.3823351482153656</v>
      </c>
      <c r="G6" s="11">
        <v>24450</v>
      </c>
      <c r="H6" s="12">
        <v>1903</v>
      </c>
      <c r="I6" s="37">
        <f>IFERROR(G6*100/H6-100,"-")</f>
        <v>1184.8134524435102</v>
      </c>
      <c r="J6" s="10">
        <f t="shared" ref="J6:J41" si="2">G6*100/$G$43</f>
        <v>26.728614375512436</v>
      </c>
      <c r="K6" s="13">
        <f t="shared" ref="K6:K41" si="3">H6*100/$H$43</f>
        <v>3.5200976674497326</v>
      </c>
    </row>
    <row r="7" spans="1:14" s="15" customFormat="1" ht="19.5" customHeight="1" x14ac:dyDescent="0.25">
      <c r="A7" s="9" t="s">
        <v>8</v>
      </c>
      <c r="B7" s="11">
        <v>267</v>
      </c>
      <c r="C7" s="12">
        <v>416</v>
      </c>
      <c r="D7" s="18">
        <f t="shared" ref="D7:D41" si="4">IFERROR(B7*100/C7-100,"-")</f>
        <v>-35.817307692307693</v>
      </c>
      <c r="E7" s="10">
        <f t="shared" si="0"/>
        <v>5.9518502006241638</v>
      </c>
      <c r="F7" s="10">
        <f t="shared" si="1"/>
        <v>12.583182093163945</v>
      </c>
      <c r="G7" s="11">
        <v>8290</v>
      </c>
      <c r="H7" s="12">
        <v>7341</v>
      </c>
      <c r="I7" s="37">
        <f t="shared" ref="I7:I41" si="5">IFERROR(G7*100/H7-100,"-")</f>
        <v>12.927394087998906</v>
      </c>
      <c r="J7" s="10">
        <f t="shared" si="2"/>
        <v>9.0625854058485924</v>
      </c>
      <c r="K7" s="13">
        <f t="shared" si="3"/>
        <v>13.579105084996577</v>
      </c>
      <c r="N7" s="14"/>
    </row>
    <row r="8" spans="1:14" s="15" customFormat="1" ht="19.5" customHeight="1" x14ac:dyDescent="0.25">
      <c r="A8" s="9" t="s">
        <v>9</v>
      </c>
      <c r="B8" s="11">
        <v>487</v>
      </c>
      <c r="C8" s="12">
        <v>251</v>
      </c>
      <c r="D8" s="18">
        <f t="shared" si="4"/>
        <v>94.023904382470107</v>
      </c>
      <c r="E8" s="10">
        <f t="shared" si="0"/>
        <v>10.855996433348194</v>
      </c>
      <c r="F8" s="10">
        <f t="shared" si="1"/>
        <v>7.5922565033272837</v>
      </c>
      <c r="G8" s="11">
        <v>7495</v>
      </c>
      <c r="H8" s="12">
        <v>3359</v>
      </c>
      <c r="I8" s="37">
        <f t="shared" si="5"/>
        <v>123.13188448943137</v>
      </c>
      <c r="J8" s="10">
        <f t="shared" si="2"/>
        <v>8.1934954905711948</v>
      </c>
      <c r="K8" s="13">
        <f t="shared" si="3"/>
        <v>6.2133515843214147</v>
      </c>
      <c r="N8" s="14"/>
    </row>
    <row r="9" spans="1:14" s="15" customFormat="1" ht="19.5" customHeight="1" x14ac:dyDescent="0.25">
      <c r="A9" s="9" t="s">
        <v>10</v>
      </c>
      <c r="B9" s="11">
        <v>72</v>
      </c>
      <c r="C9" s="12">
        <v>38</v>
      </c>
      <c r="D9" s="18">
        <f t="shared" si="4"/>
        <v>89.473684210526329</v>
      </c>
      <c r="E9" s="10">
        <f t="shared" si="0"/>
        <v>1.6049933125278644</v>
      </c>
      <c r="F9" s="10">
        <f t="shared" si="1"/>
        <v>1.1494252873563218</v>
      </c>
      <c r="G9" s="11">
        <v>5591</v>
      </c>
      <c r="H9" s="12">
        <v>2834</v>
      </c>
      <c r="I9" s="37">
        <f t="shared" si="5"/>
        <v>97.282992237120681</v>
      </c>
      <c r="J9" s="10">
        <f t="shared" si="2"/>
        <v>6.1120524733533754</v>
      </c>
      <c r="K9" s="13">
        <f t="shared" si="3"/>
        <v>5.2422263739109525</v>
      </c>
      <c r="N9" s="14"/>
    </row>
    <row r="10" spans="1:14" s="14" customFormat="1" ht="19.5" customHeight="1" x14ac:dyDescent="0.25">
      <c r="A10" s="9" t="s">
        <v>11</v>
      </c>
      <c r="B10" s="11">
        <v>69</v>
      </c>
      <c r="C10" s="12">
        <v>112</v>
      </c>
      <c r="D10" s="18">
        <f t="shared" si="4"/>
        <v>-38.392857142857146</v>
      </c>
      <c r="E10" s="10">
        <f t="shared" si="0"/>
        <v>1.5381185911725368</v>
      </c>
      <c r="F10" s="10">
        <f t="shared" si="1"/>
        <v>3.3877797943133698</v>
      </c>
      <c r="G10" s="11">
        <v>5369</v>
      </c>
      <c r="H10" s="12">
        <v>3726</v>
      </c>
      <c r="I10" s="37">
        <f t="shared" si="5"/>
        <v>44.095544820182511</v>
      </c>
      <c r="J10" s="10">
        <f t="shared" si="2"/>
        <v>5.8693632139928944</v>
      </c>
      <c r="K10" s="13">
        <f t="shared" si="3"/>
        <v>6.8922143504559665</v>
      </c>
      <c r="L10" s="15"/>
    </row>
    <row r="11" spans="1:14" s="14" customFormat="1" ht="19.5" customHeight="1" x14ac:dyDescent="0.25">
      <c r="A11" s="9" t="s">
        <v>12</v>
      </c>
      <c r="B11" s="11">
        <v>442</v>
      </c>
      <c r="C11" s="12">
        <v>258</v>
      </c>
      <c r="D11" s="18">
        <f t="shared" si="4"/>
        <v>71.317829457364354</v>
      </c>
      <c r="E11" s="10">
        <f t="shared" si="0"/>
        <v>9.8528756130182789</v>
      </c>
      <c r="F11" s="10">
        <f t="shared" si="1"/>
        <v>7.8039927404718696</v>
      </c>
      <c r="G11" s="11">
        <v>4226</v>
      </c>
      <c r="H11" s="12">
        <v>3207</v>
      </c>
      <c r="I11" s="37">
        <f t="shared" si="5"/>
        <v>31.774243841596501</v>
      </c>
      <c r="J11" s="10">
        <f t="shared" si="2"/>
        <v>4.6198414867450124</v>
      </c>
      <c r="K11" s="13">
        <f t="shared" si="3"/>
        <v>5.9321877138787666</v>
      </c>
      <c r="L11" s="15"/>
    </row>
    <row r="12" spans="1:14" s="15" customFormat="1" ht="19.5" customHeight="1" x14ac:dyDescent="0.25">
      <c r="A12" s="9" t="s">
        <v>14</v>
      </c>
      <c r="B12" s="11">
        <v>300</v>
      </c>
      <c r="C12" s="12">
        <v>218</v>
      </c>
      <c r="D12" s="18">
        <f t="shared" si="4"/>
        <v>37.614678899082577</v>
      </c>
      <c r="E12" s="10">
        <f t="shared" si="0"/>
        <v>6.6874721355327686</v>
      </c>
      <c r="F12" s="10">
        <f t="shared" si="1"/>
        <v>6.5940713853599515</v>
      </c>
      <c r="G12" s="11">
        <v>3227</v>
      </c>
      <c r="H12" s="12">
        <v>2267</v>
      </c>
      <c r="I12" s="37">
        <f t="shared" si="5"/>
        <v>42.346713718570811</v>
      </c>
      <c r="J12" s="10">
        <f t="shared" si="2"/>
        <v>3.5277398196228478</v>
      </c>
      <c r="K12" s="13">
        <f t="shared" si="3"/>
        <v>4.1934111466676534</v>
      </c>
      <c r="N12" s="14"/>
    </row>
    <row r="13" spans="1:14" s="15" customFormat="1" ht="19.5" customHeight="1" x14ac:dyDescent="0.25">
      <c r="A13" s="9" t="s">
        <v>13</v>
      </c>
      <c r="B13" s="11">
        <v>209</v>
      </c>
      <c r="C13" s="12">
        <v>228</v>
      </c>
      <c r="D13" s="18">
        <f t="shared" si="4"/>
        <v>-8.3333333333333286</v>
      </c>
      <c r="E13" s="10">
        <f t="shared" si="0"/>
        <v>4.6589389210878291</v>
      </c>
      <c r="F13" s="10">
        <f t="shared" si="1"/>
        <v>6.8965517241379306</v>
      </c>
      <c r="G13" s="11">
        <v>3120</v>
      </c>
      <c r="H13" s="12">
        <v>2252</v>
      </c>
      <c r="I13" s="37">
        <f t="shared" si="5"/>
        <v>38.543516873889871</v>
      </c>
      <c r="J13" s="10">
        <f t="shared" si="2"/>
        <v>3.4107679693905437</v>
      </c>
      <c r="K13" s="13">
        <f t="shared" si="3"/>
        <v>4.1656647120844967</v>
      </c>
      <c r="N13" s="14"/>
    </row>
    <row r="14" spans="1:14" s="15" customFormat="1" ht="19.5" customHeight="1" x14ac:dyDescent="0.25">
      <c r="A14" s="9" t="s">
        <v>15</v>
      </c>
      <c r="B14" s="11">
        <v>140</v>
      </c>
      <c r="C14" s="12">
        <v>121</v>
      </c>
      <c r="D14" s="18">
        <f t="shared" si="4"/>
        <v>15.702479338842977</v>
      </c>
      <c r="E14" s="10">
        <f t="shared" si="0"/>
        <v>3.1208203299152921</v>
      </c>
      <c r="F14" s="10">
        <f t="shared" si="1"/>
        <v>3.6600120992135512</v>
      </c>
      <c r="G14" s="11">
        <v>2900</v>
      </c>
      <c r="H14" s="12">
        <v>2940</v>
      </c>
      <c r="I14" s="37">
        <f t="shared" si="5"/>
        <v>-1.3605442176870781</v>
      </c>
      <c r="J14" s="10">
        <f t="shared" si="2"/>
        <v>3.1702650997540314</v>
      </c>
      <c r="K14" s="13">
        <f t="shared" si="3"/>
        <v>5.4383011782985884</v>
      </c>
      <c r="N14" s="14"/>
    </row>
    <row r="15" spans="1:14" s="15" customFormat="1" ht="19.5" customHeight="1" x14ac:dyDescent="0.25">
      <c r="A15" s="9" t="s">
        <v>16</v>
      </c>
      <c r="B15" s="11">
        <v>188</v>
      </c>
      <c r="C15" s="12">
        <v>201</v>
      </c>
      <c r="D15" s="18">
        <f t="shared" si="4"/>
        <v>-6.4676616915422898</v>
      </c>
      <c r="E15" s="10">
        <f t="shared" si="0"/>
        <v>4.1908158716005346</v>
      </c>
      <c r="F15" s="10">
        <f t="shared" si="1"/>
        <v>6.0798548094373865</v>
      </c>
      <c r="G15" s="11">
        <v>2328</v>
      </c>
      <c r="H15" s="12">
        <v>2596</v>
      </c>
      <c r="I15" s="37">
        <f t="shared" si="5"/>
        <v>-10.323574730354395</v>
      </c>
      <c r="J15" s="10">
        <f t="shared" si="2"/>
        <v>2.5449576386990982</v>
      </c>
      <c r="K15" s="13">
        <f t="shared" si="3"/>
        <v>4.8019829451915426</v>
      </c>
      <c r="N15" s="14"/>
    </row>
    <row r="16" spans="1:14" s="14" customFormat="1" ht="19.5" customHeight="1" x14ac:dyDescent="0.25">
      <c r="A16" s="9" t="s">
        <v>17</v>
      </c>
      <c r="B16" s="11">
        <v>164</v>
      </c>
      <c r="C16" s="12">
        <v>47</v>
      </c>
      <c r="D16" s="18">
        <f t="shared" si="4"/>
        <v>248.93617021276594</v>
      </c>
      <c r="E16" s="10">
        <f t="shared" si="0"/>
        <v>3.6558181007579136</v>
      </c>
      <c r="F16" s="10">
        <f t="shared" si="1"/>
        <v>1.4216575922565033</v>
      </c>
      <c r="G16" s="11">
        <v>2222</v>
      </c>
      <c r="H16" s="12">
        <v>588</v>
      </c>
      <c r="I16" s="37">
        <f t="shared" si="5"/>
        <v>277.89115646258506</v>
      </c>
      <c r="J16" s="10">
        <f t="shared" si="2"/>
        <v>2.4290789833287785</v>
      </c>
      <c r="K16" s="13">
        <f t="shared" si="3"/>
        <v>1.0876602356597178</v>
      </c>
      <c r="L16" s="15"/>
    </row>
    <row r="17" spans="1:14" s="15" customFormat="1" ht="19.5" customHeight="1" x14ac:dyDescent="0.25">
      <c r="A17" s="9" t="s">
        <v>18</v>
      </c>
      <c r="B17" s="11">
        <v>101</v>
      </c>
      <c r="C17" s="12">
        <v>68</v>
      </c>
      <c r="D17" s="18">
        <f t="shared" si="4"/>
        <v>48.529411764705884</v>
      </c>
      <c r="E17" s="10">
        <f t="shared" si="0"/>
        <v>2.2514489522960321</v>
      </c>
      <c r="F17" s="10">
        <f t="shared" si="1"/>
        <v>2.0568663036902599</v>
      </c>
      <c r="G17" s="11">
        <v>2125</v>
      </c>
      <c r="H17" s="12">
        <v>1702</v>
      </c>
      <c r="I17" s="37">
        <f t="shared" si="5"/>
        <v>24.853113983548766</v>
      </c>
      <c r="J17" s="10">
        <f t="shared" si="2"/>
        <v>2.323039081716316</v>
      </c>
      <c r="K17" s="13">
        <f t="shared" si="3"/>
        <v>3.1482954440354414</v>
      </c>
      <c r="N17" s="14"/>
    </row>
    <row r="18" spans="1:14" s="15" customFormat="1" ht="19.5" customHeight="1" x14ac:dyDescent="0.25">
      <c r="A18" s="9" t="s">
        <v>19</v>
      </c>
      <c r="B18" s="11">
        <v>98</v>
      </c>
      <c r="C18" s="12">
        <v>171</v>
      </c>
      <c r="D18" s="18">
        <f t="shared" si="4"/>
        <v>-42.690058479532162</v>
      </c>
      <c r="E18" s="10">
        <f t="shared" si="0"/>
        <v>2.1845742309407044</v>
      </c>
      <c r="F18" s="10">
        <f t="shared" si="1"/>
        <v>5.1724137931034484</v>
      </c>
      <c r="G18" s="11">
        <v>1834</v>
      </c>
      <c r="H18" s="12">
        <v>1675</v>
      </c>
      <c r="I18" s="37">
        <f t="shared" si="5"/>
        <v>9.4925373134328339</v>
      </c>
      <c r="J18" s="10">
        <f t="shared" si="2"/>
        <v>2.0049193768789286</v>
      </c>
      <c r="K18" s="13">
        <f t="shared" si="3"/>
        <v>3.0983518617857606</v>
      </c>
      <c r="N18" s="14"/>
    </row>
    <row r="19" spans="1:14" s="15" customFormat="1" ht="19.5" customHeight="1" x14ac:dyDescent="0.25">
      <c r="A19" s="9" t="s">
        <v>20</v>
      </c>
      <c r="B19" s="11">
        <v>152</v>
      </c>
      <c r="C19" s="12">
        <v>111</v>
      </c>
      <c r="D19" s="18">
        <f t="shared" si="4"/>
        <v>36.936936936936945</v>
      </c>
      <c r="E19" s="10">
        <f t="shared" si="0"/>
        <v>3.3883192153366029</v>
      </c>
      <c r="F19" s="10">
        <f t="shared" si="1"/>
        <v>3.3575317604355717</v>
      </c>
      <c r="G19" s="11">
        <v>1874</v>
      </c>
      <c r="H19" s="12">
        <v>1273</v>
      </c>
      <c r="I19" s="37">
        <f t="shared" si="5"/>
        <v>47.211311861743923</v>
      </c>
      <c r="J19" s="10">
        <f t="shared" si="2"/>
        <v>2.0486471713582945</v>
      </c>
      <c r="K19" s="13">
        <f t="shared" si="3"/>
        <v>2.3547474149571781</v>
      </c>
      <c r="N19" s="14"/>
    </row>
    <row r="20" spans="1:14" s="15" customFormat="1" ht="20.399999999999999" customHeight="1" x14ac:dyDescent="0.25">
      <c r="A20" s="9" t="s">
        <v>21</v>
      </c>
      <c r="B20" s="11">
        <v>173</v>
      </c>
      <c r="C20" s="12">
        <v>58</v>
      </c>
      <c r="D20" s="18">
        <f t="shared" si="4"/>
        <v>198.27586206896552</v>
      </c>
      <c r="E20" s="10">
        <f t="shared" si="0"/>
        <v>3.8564422648238965</v>
      </c>
      <c r="F20" s="10">
        <f t="shared" si="1"/>
        <v>1.7543859649122806</v>
      </c>
      <c r="G20" s="11">
        <v>1492</v>
      </c>
      <c r="H20" s="12">
        <v>1641</v>
      </c>
      <c r="I20" s="37">
        <f t="shared" si="5"/>
        <v>-9.0798293723339469</v>
      </c>
      <c r="J20" s="10">
        <f t="shared" si="2"/>
        <v>1.6310467340803498</v>
      </c>
      <c r="K20" s="13">
        <f t="shared" si="3"/>
        <v>3.0354599433972735</v>
      </c>
      <c r="N20" s="14"/>
    </row>
    <row r="21" spans="1:14" s="15" customFormat="1" ht="19.5" customHeight="1" x14ac:dyDescent="0.25">
      <c r="A21" s="9" t="s">
        <v>22</v>
      </c>
      <c r="B21" s="11">
        <v>76</v>
      </c>
      <c r="C21" s="12">
        <v>73</v>
      </c>
      <c r="D21" s="18">
        <f t="shared" si="4"/>
        <v>4.1095890410958873</v>
      </c>
      <c r="E21" s="10">
        <f t="shared" si="0"/>
        <v>1.6941596076683014</v>
      </c>
      <c r="F21" s="10">
        <f t="shared" si="1"/>
        <v>2.2081064730792499</v>
      </c>
      <c r="G21" s="11">
        <v>1321</v>
      </c>
      <c r="H21" s="12">
        <v>1842</v>
      </c>
      <c r="I21" s="37">
        <f t="shared" si="5"/>
        <v>-28.284473398479918</v>
      </c>
      <c r="J21" s="10">
        <f t="shared" si="2"/>
        <v>1.4441104126810604</v>
      </c>
      <c r="K21" s="13">
        <f t="shared" si="3"/>
        <v>3.4072621668115648</v>
      </c>
      <c r="N21" s="14"/>
    </row>
    <row r="22" spans="1:14" s="15" customFormat="1" ht="19.95" customHeight="1" x14ac:dyDescent="0.25">
      <c r="A22" s="9" t="s">
        <v>25</v>
      </c>
      <c r="B22" s="11">
        <v>32</v>
      </c>
      <c r="C22" s="12">
        <v>46</v>
      </c>
      <c r="D22" s="18">
        <f t="shared" si="4"/>
        <v>-30.434782608695656</v>
      </c>
      <c r="E22" s="10">
        <f t="shared" si="0"/>
        <v>0.71333036112349535</v>
      </c>
      <c r="F22" s="10">
        <f t="shared" si="1"/>
        <v>1.3914095583787054</v>
      </c>
      <c r="G22" s="11">
        <v>1254</v>
      </c>
      <c r="H22" s="12">
        <v>1535</v>
      </c>
      <c r="I22" s="37">
        <f t="shared" si="5"/>
        <v>-18.306188925081429</v>
      </c>
      <c r="J22" s="10">
        <f t="shared" si="2"/>
        <v>1.3708663569281225</v>
      </c>
      <c r="K22" s="13">
        <f t="shared" si="3"/>
        <v>2.8393851390096372</v>
      </c>
      <c r="N22" s="14"/>
    </row>
    <row r="23" spans="1:14" s="14" customFormat="1" ht="19.5" customHeight="1" x14ac:dyDescent="0.25">
      <c r="A23" s="9" t="s">
        <v>23</v>
      </c>
      <c r="B23" s="11">
        <v>86</v>
      </c>
      <c r="C23" s="12">
        <v>80</v>
      </c>
      <c r="D23" s="18">
        <f t="shared" si="4"/>
        <v>7.5</v>
      </c>
      <c r="E23" s="10">
        <f t="shared" si="0"/>
        <v>1.9170753455193936</v>
      </c>
      <c r="F23" s="10">
        <f t="shared" si="1"/>
        <v>2.4198427102238353</v>
      </c>
      <c r="G23" s="11">
        <v>1277</v>
      </c>
      <c r="H23" s="12">
        <v>1401</v>
      </c>
      <c r="I23" s="37">
        <f t="shared" si="5"/>
        <v>-8.8508208422555299</v>
      </c>
      <c r="J23" s="10">
        <f t="shared" si="2"/>
        <v>1.3960098387537578</v>
      </c>
      <c r="K23" s="13">
        <f t="shared" si="3"/>
        <v>2.5915169900667765</v>
      </c>
      <c r="L23" s="15"/>
    </row>
    <row r="24" spans="1:14" s="15" customFormat="1" ht="19.5" customHeight="1" x14ac:dyDescent="0.25">
      <c r="A24" s="9" t="s">
        <v>24</v>
      </c>
      <c r="B24" s="11">
        <v>85</v>
      </c>
      <c r="C24" s="12">
        <v>158</v>
      </c>
      <c r="D24" s="18">
        <f t="shared" si="4"/>
        <v>-46.202531645569621</v>
      </c>
      <c r="E24" s="10">
        <f t="shared" si="0"/>
        <v>1.8947837717342844</v>
      </c>
      <c r="F24" s="10">
        <f t="shared" si="1"/>
        <v>4.7791893526920752</v>
      </c>
      <c r="G24" s="11">
        <v>1177</v>
      </c>
      <c r="H24" s="12">
        <v>1575</v>
      </c>
      <c r="I24" s="37">
        <f t="shared" si="5"/>
        <v>-25.269841269841265</v>
      </c>
      <c r="J24" s="10">
        <f t="shared" si="2"/>
        <v>1.286690352555343</v>
      </c>
      <c r="K24" s="13">
        <f t="shared" si="3"/>
        <v>2.913375631231387</v>
      </c>
      <c r="N24" s="14"/>
    </row>
    <row r="25" spans="1:14" s="16" customFormat="1" ht="19.2" customHeight="1" x14ac:dyDescent="0.25">
      <c r="A25" s="9" t="s">
        <v>26</v>
      </c>
      <c r="B25" s="11">
        <v>123</v>
      </c>
      <c r="C25" s="12">
        <v>18</v>
      </c>
      <c r="D25" s="18">
        <f t="shared" si="4"/>
        <v>583.33333333333337</v>
      </c>
      <c r="E25" s="10">
        <f t="shared" si="0"/>
        <v>2.7418635755684351</v>
      </c>
      <c r="F25" s="10">
        <f t="shared" si="1"/>
        <v>0.54446460980036293</v>
      </c>
      <c r="G25" s="11">
        <v>1164</v>
      </c>
      <c r="H25" s="12">
        <v>326</v>
      </c>
      <c r="I25" s="37">
        <f t="shared" si="5"/>
        <v>257.05521472392638</v>
      </c>
      <c r="J25" s="10">
        <f t="shared" si="2"/>
        <v>1.2724788193495491</v>
      </c>
      <c r="K25" s="13">
        <f t="shared" si="3"/>
        <v>0.6030225116072585</v>
      </c>
      <c r="L25" s="15"/>
      <c r="N25" s="14"/>
    </row>
    <row r="26" spans="1:14" s="15" customFormat="1" ht="19.5" customHeight="1" x14ac:dyDescent="0.25">
      <c r="A26" s="9" t="s">
        <v>27</v>
      </c>
      <c r="B26" s="11">
        <v>142</v>
      </c>
      <c r="C26" s="12">
        <v>57</v>
      </c>
      <c r="D26" s="18">
        <f t="shared" si="4"/>
        <v>149.12280701754386</v>
      </c>
      <c r="E26" s="10">
        <f t="shared" si="0"/>
        <v>3.1654034774855107</v>
      </c>
      <c r="F26" s="10">
        <f t="shared" si="1"/>
        <v>1.7241379310344827</v>
      </c>
      <c r="G26" s="11">
        <v>1158</v>
      </c>
      <c r="H26" s="12">
        <v>954</v>
      </c>
      <c r="I26" s="37">
        <f t="shared" si="5"/>
        <v>21.383647798742132</v>
      </c>
      <c r="J26" s="10">
        <f t="shared" si="2"/>
        <v>1.2659196501776442</v>
      </c>
      <c r="K26" s="13">
        <f t="shared" si="3"/>
        <v>1.7646732394887257</v>
      </c>
      <c r="N26" s="14"/>
    </row>
    <row r="27" spans="1:14" s="15" customFormat="1" ht="19.5" customHeight="1" x14ac:dyDescent="0.25">
      <c r="A27" s="9" t="s">
        <v>28</v>
      </c>
      <c r="B27" s="11">
        <v>59</v>
      </c>
      <c r="C27" s="12">
        <v>80</v>
      </c>
      <c r="D27" s="18">
        <f t="shared" si="4"/>
        <v>-26.25</v>
      </c>
      <c r="E27" s="10">
        <f t="shared" si="0"/>
        <v>1.3152028533214446</v>
      </c>
      <c r="F27" s="10">
        <f t="shared" si="1"/>
        <v>2.4198427102238353</v>
      </c>
      <c r="G27" s="11">
        <v>876</v>
      </c>
      <c r="H27" s="12">
        <v>1196</v>
      </c>
      <c r="I27" s="37">
        <f t="shared" si="5"/>
        <v>-26.755852842809361</v>
      </c>
      <c r="J27" s="10">
        <f t="shared" si="2"/>
        <v>0.95763869909811428</v>
      </c>
      <c r="K27" s="13">
        <f t="shared" si="3"/>
        <v>2.2123157174303101</v>
      </c>
      <c r="N27" s="14"/>
    </row>
    <row r="28" spans="1:14" s="15" customFormat="1" ht="19.5" customHeight="1" x14ac:dyDescent="0.25">
      <c r="A28" s="9" t="s">
        <v>29</v>
      </c>
      <c r="B28" s="11">
        <v>22</v>
      </c>
      <c r="C28" s="12">
        <v>11</v>
      </c>
      <c r="D28" s="18">
        <f t="shared" si="4"/>
        <v>100</v>
      </c>
      <c r="E28" s="10">
        <f t="shared" si="0"/>
        <v>0.49041462327240304</v>
      </c>
      <c r="F28" s="10">
        <f t="shared" si="1"/>
        <v>0.33272837265577737</v>
      </c>
      <c r="G28" s="11">
        <v>536</v>
      </c>
      <c r="H28" s="12">
        <v>42</v>
      </c>
      <c r="I28" s="37">
        <f t="shared" si="5"/>
        <v>1176.1904761904761</v>
      </c>
      <c r="J28" s="10">
        <f t="shared" si="2"/>
        <v>0.58595244602350371</v>
      </c>
      <c r="K28" s="13">
        <f t="shared" si="3"/>
        <v>7.7690016832836981E-2</v>
      </c>
      <c r="N28" s="14"/>
    </row>
    <row r="29" spans="1:14" s="15" customFormat="1" ht="19.5" customHeight="1" x14ac:dyDescent="0.25">
      <c r="A29" s="9" t="s">
        <v>31</v>
      </c>
      <c r="B29" s="11">
        <v>62</v>
      </c>
      <c r="C29" s="12">
        <v>43</v>
      </c>
      <c r="D29" s="18">
        <f t="shared" si="4"/>
        <v>44.186046511627893</v>
      </c>
      <c r="E29" s="10">
        <f t="shared" si="0"/>
        <v>1.3820775746767722</v>
      </c>
      <c r="F29" s="10">
        <f t="shared" si="1"/>
        <v>1.3006654567453115</v>
      </c>
      <c r="G29" s="11">
        <v>574</v>
      </c>
      <c r="H29" s="12">
        <v>534</v>
      </c>
      <c r="I29" s="37">
        <f t="shared" si="5"/>
        <v>7.4906367041198507</v>
      </c>
      <c r="J29" s="10">
        <f t="shared" si="2"/>
        <v>0.6274938507789013</v>
      </c>
      <c r="K29" s="13">
        <f t="shared" si="3"/>
        <v>0.98777307116035584</v>
      </c>
      <c r="N29" s="14"/>
    </row>
    <row r="30" spans="1:14" s="15" customFormat="1" ht="19.5" customHeight="1" x14ac:dyDescent="0.25">
      <c r="A30" s="9" t="s">
        <v>30</v>
      </c>
      <c r="B30" s="11">
        <v>26</v>
      </c>
      <c r="C30" s="12">
        <v>17</v>
      </c>
      <c r="D30" s="18">
        <f t="shared" si="4"/>
        <v>52.941176470588232</v>
      </c>
      <c r="E30" s="10">
        <f t="shared" si="0"/>
        <v>0.57958091841283998</v>
      </c>
      <c r="F30" s="10">
        <f t="shared" si="1"/>
        <v>0.51421657592256498</v>
      </c>
      <c r="G30" s="11">
        <v>496</v>
      </c>
      <c r="H30" s="12">
        <v>1080</v>
      </c>
      <c r="I30" s="37">
        <f t="shared" si="5"/>
        <v>-54.074074074074076</v>
      </c>
      <c r="J30" s="10">
        <f t="shared" si="2"/>
        <v>0.54222465154413779</v>
      </c>
      <c r="K30" s="13">
        <f t="shared" si="3"/>
        <v>1.9977432899872367</v>
      </c>
      <c r="N30" s="14"/>
    </row>
    <row r="31" spans="1:14" s="15" customFormat="1" ht="19.5" customHeight="1" x14ac:dyDescent="0.25">
      <c r="A31" s="9" t="s">
        <v>32</v>
      </c>
      <c r="B31" s="11">
        <v>19</v>
      </c>
      <c r="C31" s="12">
        <v>20</v>
      </c>
      <c r="D31" s="18">
        <f t="shared" si="4"/>
        <v>-5</v>
      </c>
      <c r="E31" s="10">
        <f t="shared" si="0"/>
        <v>0.42353990191707536</v>
      </c>
      <c r="F31" s="10">
        <f t="shared" si="1"/>
        <v>0.60496067755595884</v>
      </c>
      <c r="G31" s="11">
        <v>432</v>
      </c>
      <c r="H31" s="12">
        <v>291</v>
      </c>
      <c r="I31" s="37">
        <f t="shared" si="5"/>
        <v>48.453608247422693</v>
      </c>
      <c r="J31" s="10">
        <f t="shared" si="2"/>
        <v>0.47226018037715223</v>
      </c>
      <c r="K31" s="13">
        <f t="shared" si="3"/>
        <v>0.53828083091322765</v>
      </c>
      <c r="N31" s="14"/>
    </row>
    <row r="32" spans="1:14" s="15" customFormat="1" ht="19.5" customHeight="1" x14ac:dyDescent="0.25">
      <c r="A32" s="9" t="s">
        <v>34</v>
      </c>
      <c r="B32" s="11">
        <v>63</v>
      </c>
      <c r="C32" s="12">
        <v>30</v>
      </c>
      <c r="D32" s="18">
        <f t="shared" si="4"/>
        <v>110</v>
      </c>
      <c r="E32" s="10">
        <f t="shared" si="0"/>
        <v>1.4043691484618814</v>
      </c>
      <c r="F32" s="10">
        <f t="shared" si="1"/>
        <v>0.90744101633393826</v>
      </c>
      <c r="G32" s="11">
        <v>431</v>
      </c>
      <c r="H32" s="12">
        <v>374</v>
      </c>
      <c r="I32" s="37">
        <f t="shared" si="5"/>
        <v>15.240641711229941</v>
      </c>
      <c r="J32" s="10">
        <f t="shared" si="2"/>
        <v>0.47116698551516806</v>
      </c>
      <c r="K32" s="13">
        <f t="shared" si="3"/>
        <v>0.69181110227335785</v>
      </c>
      <c r="N32" s="14"/>
    </row>
    <row r="33" spans="1:14" s="16" customFormat="1" ht="19.5" customHeight="1" x14ac:dyDescent="0.25">
      <c r="A33" s="9" t="s">
        <v>33</v>
      </c>
      <c r="B33" s="11">
        <v>39</v>
      </c>
      <c r="C33" s="12">
        <v>3</v>
      </c>
      <c r="D33" s="18">
        <f t="shared" si="4"/>
        <v>1200</v>
      </c>
      <c r="E33" s="10">
        <f t="shared" si="0"/>
        <v>0.86937137761925987</v>
      </c>
      <c r="F33" s="10">
        <f t="shared" si="1"/>
        <v>9.0744101633393831E-2</v>
      </c>
      <c r="G33" s="11">
        <v>401</v>
      </c>
      <c r="H33" s="12">
        <v>356</v>
      </c>
      <c r="I33" s="37">
        <f t="shared" si="5"/>
        <v>12.640449438202253</v>
      </c>
      <c r="J33" s="10">
        <f t="shared" si="2"/>
        <v>0.43837113965564362</v>
      </c>
      <c r="K33" s="13">
        <f t="shared" si="3"/>
        <v>0.65851538077357064</v>
      </c>
      <c r="L33" s="15"/>
      <c r="N33" s="14"/>
    </row>
    <row r="34" spans="1:14" s="15" customFormat="1" ht="19.2" customHeight="1" x14ac:dyDescent="0.25">
      <c r="A34" s="9" t="s">
        <v>36</v>
      </c>
      <c r="B34" s="11">
        <v>48</v>
      </c>
      <c r="C34" s="12">
        <v>0</v>
      </c>
      <c r="D34" s="18" t="str">
        <f t="shared" si="4"/>
        <v>-</v>
      </c>
      <c r="E34" s="10">
        <f t="shared" si="0"/>
        <v>1.0699955416852429</v>
      </c>
      <c r="F34" s="10">
        <f t="shared" si="1"/>
        <v>0</v>
      </c>
      <c r="G34" s="11">
        <v>410</v>
      </c>
      <c r="H34" s="12">
        <v>31</v>
      </c>
      <c r="I34" s="37">
        <f t="shared" si="5"/>
        <v>1222.5806451612902</v>
      </c>
      <c r="J34" s="10">
        <f t="shared" si="2"/>
        <v>0.44820989341350098</v>
      </c>
      <c r="K34" s="13">
        <f t="shared" si="3"/>
        <v>5.7342631471855865E-2</v>
      </c>
      <c r="N34" s="14"/>
    </row>
    <row r="35" spans="1:14" s="15" customFormat="1" ht="19.2" customHeight="1" x14ac:dyDescent="0.25">
      <c r="A35" s="9" t="s">
        <v>35</v>
      </c>
      <c r="B35" s="11">
        <v>54</v>
      </c>
      <c r="C35" s="12">
        <v>30</v>
      </c>
      <c r="D35" s="18">
        <f t="shared" si="4"/>
        <v>80</v>
      </c>
      <c r="E35" s="10">
        <f t="shared" si="0"/>
        <v>1.2037449843958983</v>
      </c>
      <c r="F35" s="10">
        <f t="shared" si="1"/>
        <v>0.90744101633393826</v>
      </c>
      <c r="G35" s="11">
        <v>364</v>
      </c>
      <c r="H35" s="12">
        <v>422</v>
      </c>
      <c r="I35" s="37">
        <f t="shared" si="5"/>
        <v>-13.744075829383888</v>
      </c>
      <c r="J35" s="10">
        <f t="shared" si="2"/>
        <v>0.39792292976223009</v>
      </c>
      <c r="K35" s="13">
        <f t="shared" si="3"/>
        <v>0.7805996929394573</v>
      </c>
      <c r="N35" s="14"/>
    </row>
    <row r="36" spans="1:14" s="15" customFormat="1" ht="19.5" customHeight="1" x14ac:dyDescent="0.25">
      <c r="A36" s="9" t="s">
        <v>37</v>
      </c>
      <c r="B36" s="11">
        <v>60</v>
      </c>
      <c r="C36" s="12">
        <v>3</v>
      </c>
      <c r="D36" s="18">
        <f t="shared" si="4"/>
        <v>1900</v>
      </c>
      <c r="E36" s="10">
        <f t="shared" si="0"/>
        <v>1.3374944271065536</v>
      </c>
      <c r="F36" s="10">
        <f t="shared" si="1"/>
        <v>9.0744101633393831E-2</v>
      </c>
      <c r="G36" s="11">
        <v>360</v>
      </c>
      <c r="H36" s="12">
        <v>14</v>
      </c>
      <c r="I36" s="37">
        <f t="shared" si="5"/>
        <v>2471.4285714285716</v>
      </c>
      <c r="J36" s="10">
        <f t="shared" si="2"/>
        <v>0.39355015031429352</v>
      </c>
      <c r="K36" s="13">
        <f t="shared" si="3"/>
        <v>2.5896672277612328E-2</v>
      </c>
      <c r="N36" s="14"/>
    </row>
    <row r="37" spans="1:14" s="15" customFormat="1" ht="19.5" customHeight="1" x14ac:dyDescent="0.25">
      <c r="A37" s="9" t="s">
        <v>38</v>
      </c>
      <c r="B37" s="11">
        <v>39</v>
      </c>
      <c r="C37" s="12">
        <v>0</v>
      </c>
      <c r="D37" s="18" t="str">
        <f t="shared" si="4"/>
        <v>-</v>
      </c>
      <c r="E37" s="10">
        <f t="shared" si="0"/>
        <v>0.86937137761925987</v>
      </c>
      <c r="F37" s="10">
        <f t="shared" si="1"/>
        <v>0</v>
      </c>
      <c r="G37" s="11">
        <v>327</v>
      </c>
      <c r="H37" s="12">
        <v>0</v>
      </c>
      <c r="I37" s="37" t="str">
        <f t="shared" si="5"/>
        <v>-</v>
      </c>
      <c r="J37" s="10">
        <f t="shared" si="2"/>
        <v>0.35747471986881663</v>
      </c>
      <c r="K37" s="13">
        <f t="shared" si="3"/>
        <v>0</v>
      </c>
      <c r="N37" s="14"/>
    </row>
    <row r="38" spans="1:14" s="15" customFormat="1" ht="19.5" customHeight="1" x14ac:dyDescent="0.25">
      <c r="A38" s="9" t="s">
        <v>40</v>
      </c>
      <c r="B38" s="11">
        <v>19</v>
      </c>
      <c r="C38" s="12">
        <v>10</v>
      </c>
      <c r="D38" s="18">
        <f t="shared" si="4"/>
        <v>90</v>
      </c>
      <c r="E38" s="10">
        <f t="shared" si="0"/>
        <v>0.42353990191707536</v>
      </c>
      <c r="F38" s="10">
        <f t="shared" si="1"/>
        <v>0.30248033877797942</v>
      </c>
      <c r="G38" s="11">
        <v>282</v>
      </c>
      <c r="H38" s="12">
        <v>575</v>
      </c>
      <c r="I38" s="37">
        <f t="shared" si="5"/>
        <v>-50.956521739130437</v>
      </c>
      <c r="J38" s="10">
        <f t="shared" si="2"/>
        <v>0.30828095107952991</v>
      </c>
      <c r="K38" s="13">
        <f t="shared" si="3"/>
        <v>1.0636133256876492</v>
      </c>
      <c r="N38" s="14"/>
    </row>
    <row r="39" spans="1:14" s="15" customFormat="1" ht="19.5" customHeight="1" x14ac:dyDescent="0.25">
      <c r="A39" s="9" t="s">
        <v>42</v>
      </c>
      <c r="B39" s="11">
        <v>50</v>
      </c>
      <c r="C39" s="12">
        <v>14</v>
      </c>
      <c r="D39" s="18">
        <f t="shared" si="4"/>
        <v>257.14285714285717</v>
      </c>
      <c r="E39" s="10">
        <f t="shared" si="0"/>
        <v>1.1145786892554614</v>
      </c>
      <c r="F39" s="10">
        <f t="shared" si="1"/>
        <v>0.42347247428917123</v>
      </c>
      <c r="G39" s="11">
        <v>311</v>
      </c>
      <c r="H39" s="12">
        <v>14</v>
      </c>
      <c r="I39" s="37">
        <f t="shared" si="5"/>
        <v>2121.4285714285716</v>
      </c>
      <c r="J39" s="10">
        <f t="shared" si="2"/>
        <v>0.33998360207707023</v>
      </c>
      <c r="K39" s="13">
        <f t="shared" si="3"/>
        <v>2.5896672277612328E-2</v>
      </c>
      <c r="N39" s="14"/>
    </row>
    <row r="40" spans="1:14" s="16" customFormat="1" ht="19.5" customHeight="1" x14ac:dyDescent="0.25">
      <c r="A40" s="9" t="s">
        <v>39</v>
      </c>
      <c r="B40" s="11">
        <v>27</v>
      </c>
      <c r="C40" s="12">
        <v>56</v>
      </c>
      <c r="D40" s="18">
        <f t="shared" si="4"/>
        <v>-51.785714285714285</v>
      </c>
      <c r="E40" s="10">
        <f t="shared" si="0"/>
        <v>0.60187249219794914</v>
      </c>
      <c r="F40" s="10">
        <f t="shared" si="1"/>
        <v>1.6938898971566849</v>
      </c>
      <c r="G40" s="11">
        <v>270</v>
      </c>
      <c r="H40" s="12">
        <v>1103</v>
      </c>
      <c r="I40" s="37">
        <f t="shared" si="5"/>
        <v>-75.521305530371706</v>
      </c>
      <c r="J40" s="10">
        <f t="shared" si="2"/>
        <v>0.29516261273572014</v>
      </c>
      <c r="K40" s="13">
        <f t="shared" si="3"/>
        <v>2.0402878230147428</v>
      </c>
      <c r="L40" s="15"/>
      <c r="N40" s="14"/>
    </row>
    <row r="41" spans="1:14" s="15" customFormat="1" ht="19.5" customHeight="1" x14ac:dyDescent="0.25">
      <c r="A41" s="38" t="s">
        <v>41</v>
      </c>
      <c r="B41" s="35">
        <f>B43-SUM(B6:B40)</f>
        <v>183</v>
      </c>
      <c r="C41" s="39">
        <f>C43-SUM(C6:C40)</f>
        <v>48</v>
      </c>
      <c r="D41" s="40">
        <f t="shared" si="4"/>
        <v>281.25</v>
      </c>
      <c r="E41" s="41">
        <f t="shared" si="0"/>
        <v>4.0793580026749892</v>
      </c>
      <c r="F41" s="41">
        <f t="shared" si="1"/>
        <v>1.4519056261343013</v>
      </c>
      <c r="G41" s="35">
        <f>G43-SUM(G6:G40)</f>
        <v>1511</v>
      </c>
      <c r="H41" s="39">
        <f>H43-SUM(H6:H40)</f>
        <v>1092</v>
      </c>
      <c r="I41" s="42">
        <f t="shared" si="5"/>
        <v>38.369963369963358</v>
      </c>
      <c r="J41" s="41">
        <f t="shared" si="2"/>
        <v>1.6518174364580487</v>
      </c>
      <c r="K41" s="43">
        <f t="shared" si="3"/>
        <v>2.0199404376537613</v>
      </c>
    </row>
    <row r="42" spans="1:14" s="15" customFormat="1" ht="3.6" customHeight="1" x14ac:dyDescent="0.25">
      <c r="A42" s="17"/>
      <c r="B42" s="44"/>
      <c r="C42" s="44"/>
      <c r="D42" s="18"/>
      <c r="E42" s="10"/>
      <c r="F42" s="10"/>
      <c r="G42" s="39"/>
      <c r="H42" s="12"/>
      <c r="I42" s="45"/>
      <c r="J42" s="10"/>
      <c r="K42" s="10"/>
    </row>
    <row r="43" spans="1:14" s="16" customFormat="1" ht="13.5" customHeight="1" x14ac:dyDescent="0.25">
      <c r="A43" s="19" t="s">
        <v>3</v>
      </c>
      <c r="B43" s="36">
        <v>4486</v>
      </c>
      <c r="C43" s="46">
        <v>3306</v>
      </c>
      <c r="D43" s="20">
        <f>B43*100/C43-100</f>
        <v>35.692679975801582</v>
      </c>
      <c r="E43" s="21">
        <f>B43*100/$B$43</f>
        <v>100</v>
      </c>
      <c r="F43" s="21">
        <f>C43*100/$C$43</f>
        <v>100</v>
      </c>
      <c r="G43" s="36">
        <v>91475</v>
      </c>
      <c r="H43" s="46">
        <v>54061</v>
      </c>
      <c r="I43" s="20">
        <f>G43*100/H43-100</f>
        <v>69.20700689961339</v>
      </c>
      <c r="J43" s="21">
        <f>G43*100/$G$43</f>
        <v>100</v>
      </c>
      <c r="K43" s="22">
        <f>H43*100/$H$43</f>
        <v>100</v>
      </c>
    </row>
    <row r="44" spans="1:14" s="15" customFormat="1" ht="9.75" customHeight="1" x14ac:dyDescent="0.25">
      <c r="A44" s="17"/>
      <c r="B44" s="23"/>
      <c r="C44" s="23"/>
      <c r="D44" s="24"/>
      <c r="E44" s="10"/>
      <c r="F44" s="10"/>
      <c r="G44" s="25"/>
      <c r="H44" s="16"/>
      <c r="I44" s="16"/>
      <c r="J44" s="16"/>
      <c r="K44" s="16"/>
    </row>
    <row r="45" spans="1:14" s="15" customFormat="1" ht="10.5" customHeight="1" x14ac:dyDescent="0.25">
      <c r="A45" s="26" t="s">
        <v>4</v>
      </c>
      <c r="B45" s="27"/>
      <c r="C45" s="27"/>
      <c r="D45" s="24"/>
      <c r="E45" s="10"/>
      <c r="F45" s="10"/>
      <c r="G45" s="28"/>
      <c r="H45" s="12"/>
    </row>
    <row r="46" spans="1:14" s="15" customFormat="1" ht="13.8" x14ac:dyDescent="0.25">
      <c r="A46" s="48" t="s">
        <v>46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4" ht="10.5" customHeight="1" x14ac:dyDescent="0.25">
      <c r="B47" s="29"/>
      <c r="C47" s="29"/>
      <c r="D47" s="30"/>
      <c r="E47" s="31"/>
      <c r="F47" s="31"/>
      <c r="G47" s="32"/>
      <c r="H47" s="33"/>
      <c r="I47" s="32"/>
      <c r="J47" s="32"/>
      <c r="K47" s="32"/>
    </row>
    <row r="48" spans="1:14" ht="24.6" customHeight="1" x14ac:dyDescent="0.25">
      <c r="A48" s="47" t="s">
        <v>6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</row>
    <row r="49" spans="1:11" ht="13.8" x14ac:dyDescent="0.25">
      <c r="B49" s="1"/>
      <c r="C49" s="1"/>
      <c r="D49" s="1"/>
      <c r="E49" s="1"/>
      <c r="F49" s="34"/>
      <c r="G49" s="34"/>
      <c r="H49" s="34"/>
      <c r="I49" s="34"/>
    </row>
    <row r="50" spans="1:11" ht="13.8" x14ac:dyDescent="0.25">
      <c r="B50" s="1"/>
      <c r="C50" s="1"/>
      <c r="D50" s="1"/>
      <c r="E50" s="1"/>
      <c r="F50" s="34"/>
      <c r="G50" s="34"/>
      <c r="H50" s="34"/>
      <c r="I50" s="34"/>
    </row>
    <row r="51" spans="1:11" ht="13.8" x14ac:dyDescent="0.25">
      <c r="B51" s="1"/>
      <c r="C51" s="1"/>
      <c r="D51" s="1"/>
      <c r="E51" s="1"/>
      <c r="F51" s="34"/>
      <c r="G51" s="34"/>
      <c r="H51" s="34"/>
      <c r="I51" s="34"/>
    </row>
    <row r="52" spans="1:11" ht="13.8" x14ac:dyDescent="0.25">
      <c r="B52" s="1"/>
      <c r="C52" s="1"/>
      <c r="D52" s="1"/>
      <c r="E52" s="1"/>
      <c r="F52" s="34"/>
      <c r="G52" s="34"/>
      <c r="H52" s="34"/>
      <c r="I52" s="34"/>
    </row>
    <row r="53" spans="1:11" ht="13.8" x14ac:dyDescent="0.25">
      <c r="B53" s="1"/>
      <c r="C53" s="1"/>
      <c r="D53" s="1"/>
      <c r="E53" s="1"/>
      <c r="F53" s="34"/>
      <c r="G53" s="34"/>
      <c r="H53" s="34"/>
      <c r="I53" s="34"/>
    </row>
    <row r="54" spans="1:11" ht="13.8" x14ac:dyDescent="0.25">
      <c r="B54" s="1"/>
      <c r="C54" s="1"/>
      <c r="D54" s="1"/>
      <c r="E54" s="1"/>
      <c r="F54" s="34"/>
      <c r="G54" s="34"/>
      <c r="H54" s="34"/>
      <c r="I54" s="34"/>
    </row>
    <row r="55" spans="1:11" ht="13.8" x14ac:dyDescent="0.25">
      <c r="B55" s="1"/>
      <c r="C55" s="1"/>
      <c r="D55" s="1"/>
      <c r="E55" s="1"/>
      <c r="F55" s="34"/>
      <c r="G55" s="34"/>
      <c r="H55" s="34"/>
      <c r="I55" s="34"/>
    </row>
    <row r="56" spans="1:11" ht="13.8" x14ac:dyDescent="0.25">
      <c r="B56" s="1"/>
      <c r="C56" s="1"/>
      <c r="D56" s="1"/>
      <c r="E56" s="1"/>
      <c r="F56" s="34"/>
      <c r="G56" s="34"/>
      <c r="H56" s="34"/>
      <c r="I56" s="34"/>
    </row>
    <row r="57" spans="1:11" ht="13.8" x14ac:dyDescent="0.25">
      <c r="B57" s="1"/>
      <c r="C57" s="1"/>
      <c r="D57" s="1"/>
      <c r="E57" s="1"/>
      <c r="F57" s="34"/>
      <c r="G57" s="34"/>
      <c r="H57" s="34"/>
      <c r="I57" s="34"/>
    </row>
    <row r="58" spans="1:11" ht="13.8" x14ac:dyDescent="0.25">
      <c r="B58" s="1"/>
      <c r="C58" s="1"/>
      <c r="D58" s="1"/>
      <c r="E58" s="1"/>
      <c r="F58" s="34"/>
      <c r="G58" s="34"/>
      <c r="H58" s="34"/>
      <c r="I58" s="34"/>
    </row>
    <row r="59" spans="1:11" ht="10.5" customHeight="1" x14ac:dyDescent="0.25">
      <c r="B59" s="1"/>
      <c r="C59" s="1"/>
      <c r="D59" s="1"/>
      <c r="E59" s="1"/>
      <c r="F59" s="34"/>
      <c r="G59" s="34"/>
      <c r="H59" s="34"/>
      <c r="I59" s="34"/>
    </row>
    <row r="60" spans="1:11" ht="10.5" customHeight="1" x14ac:dyDescent="0.25">
      <c r="B60" s="1"/>
      <c r="C60" s="1"/>
      <c r="D60" s="1"/>
      <c r="E60" s="1"/>
      <c r="F60" s="34"/>
      <c r="G60" s="34"/>
      <c r="H60" s="34"/>
      <c r="I60" s="34"/>
    </row>
    <row r="61" spans="1:11" ht="10.5" customHeight="1" x14ac:dyDescent="0.25">
      <c r="B61" s="1"/>
      <c r="C61" s="1"/>
      <c r="D61" s="1"/>
      <c r="E61" s="1"/>
      <c r="F61" s="34"/>
      <c r="G61" s="34"/>
      <c r="H61" s="34"/>
      <c r="I61" s="34"/>
    </row>
    <row r="62" spans="1:11" ht="10.5" customHeight="1" x14ac:dyDescent="0.25">
      <c r="A62" s="4"/>
      <c r="B62" s="1"/>
      <c r="C62" s="1"/>
      <c r="D62" s="1"/>
      <c r="E62" s="1"/>
      <c r="F62" s="1"/>
      <c r="H62" s="34"/>
      <c r="I62" s="34"/>
      <c r="J62" s="34"/>
      <c r="K62" s="34"/>
    </row>
    <row r="63" spans="1:11" ht="10.5" customHeight="1" x14ac:dyDescent="0.25">
      <c r="A63" s="4"/>
      <c r="B63" s="1"/>
      <c r="C63" s="1"/>
      <c r="D63" s="1"/>
      <c r="E63" s="1"/>
      <c r="F63" s="1"/>
      <c r="H63" s="34"/>
      <c r="I63" s="34"/>
      <c r="J63" s="34"/>
      <c r="K63" s="34"/>
    </row>
    <row r="64" spans="1:11" ht="10.5" customHeight="1" x14ac:dyDescent="0.25">
      <c r="A64" s="4"/>
      <c r="B64" s="1"/>
      <c r="C64" s="1"/>
      <c r="D64" s="1"/>
      <c r="E64" s="1"/>
      <c r="F64" s="1"/>
      <c r="H64" s="34"/>
      <c r="I64" s="34"/>
      <c r="J64" s="34"/>
      <c r="K64" s="34"/>
    </row>
    <row r="65" spans="1:11" ht="10.5" customHeight="1" x14ac:dyDescent="0.25">
      <c r="A65" s="4"/>
      <c r="B65" s="1"/>
      <c r="C65" s="1"/>
      <c r="D65" s="1"/>
      <c r="E65" s="1"/>
      <c r="F65" s="1"/>
      <c r="H65" s="34"/>
      <c r="I65" s="34"/>
      <c r="J65" s="34"/>
      <c r="K65" s="34"/>
    </row>
    <row r="66" spans="1:11" ht="10.5" customHeight="1" x14ac:dyDescent="0.25">
      <c r="A66" s="4"/>
      <c r="B66" s="1"/>
      <c r="C66" s="1"/>
      <c r="D66" s="1"/>
      <c r="E66" s="1"/>
      <c r="F66" s="1"/>
      <c r="H66" s="34"/>
      <c r="I66" s="34"/>
      <c r="J66" s="34"/>
      <c r="K66" s="34"/>
    </row>
    <row r="67" spans="1:11" ht="10.5" customHeight="1" x14ac:dyDescent="0.25">
      <c r="A67" s="4"/>
      <c r="B67" s="1"/>
      <c r="C67" s="1"/>
      <c r="D67" s="1"/>
      <c r="E67" s="1"/>
      <c r="F67" s="1"/>
      <c r="H67" s="34"/>
      <c r="I67" s="34"/>
      <c r="J67" s="34"/>
      <c r="K67" s="34"/>
    </row>
    <row r="68" spans="1:11" ht="10.5" customHeight="1" x14ac:dyDescent="0.25">
      <c r="A68" s="4"/>
      <c r="B68" s="1"/>
      <c r="C68" s="1"/>
      <c r="D68" s="1"/>
      <c r="E68" s="1"/>
      <c r="F68" s="1"/>
      <c r="H68" s="34"/>
      <c r="I68" s="34"/>
      <c r="J68" s="34"/>
      <c r="K68" s="34"/>
    </row>
  </sheetData>
  <sortState xmlns:xlrd2="http://schemas.microsoft.com/office/spreadsheetml/2017/richdata2" ref="A6:K40">
    <sortCondition descending="1" ref="G6:G40"/>
  </sortState>
  <mergeCells count="11">
    <mergeCell ref="A48:K48"/>
    <mergeCell ref="A46:K46"/>
    <mergeCell ref="A1:K1"/>
    <mergeCell ref="A2:K2"/>
    <mergeCell ref="A4:A5"/>
    <mergeCell ref="B4:C4"/>
    <mergeCell ref="D4:D5"/>
    <mergeCell ref="E4:F4"/>
    <mergeCell ref="G4:H4"/>
    <mergeCell ref="I4:I5"/>
    <mergeCell ref="J4:K4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5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875d3e-4894-415a-ad7b-93048da245b7">
      <Terms xmlns="http://schemas.microsoft.com/office/infopath/2007/PartnerControls"/>
    </lcf76f155ced4ddcb4097134ff3c332f>
    <TaxCatchAll xmlns="0cfe1aa0-4634-4c12-974e-63e4c4ba84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0F294ABD089458BDC3C6D6D8C97A8" ma:contentTypeVersion="13" ma:contentTypeDescription="Creare un nuovo documento." ma:contentTypeScope="" ma:versionID="f30be6021795356ad32f26939620a213">
  <xsd:schema xmlns:xsd="http://www.w3.org/2001/XMLSchema" xmlns:xs="http://www.w3.org/2001/XMLSchema" xmlns:p="http://schemas.microsoft.com/office/2006/metadata/properties" xmlns:ns2="d4875d3e-4894-415a-ad7b-93048da245b7" xmlns:ns3="0cfe1aa0-4634-4c12-974e-63e4c4ba848e" targetNamespace="http://schemas.microsoft.com/office/2006/metadata/properties" ma:root="true" ma:fieldsID="0bffc9335847d0e966d2eccb8635a75b" ns2:_="" ns3:_="">
    <xsd:import namespace="d4875d3e-4894-415a-ad7b-93048da245b7"/>
    <xsd:import namespace="0cfe1aa0-4634-4c12-974e-63e4c4ba84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75d3e-4894-415a-ad7b-93048da245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e3e85da6-5e41-4d91-a72a-22a58a83c3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e1aa0-4634-4c12-974e-63e4c4ba848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8a5af1c-39c3-45d3-9e4c-498b83125d15}" ma:internalName="TaxCatchAll" ma:showField="CatchAllData" ma:web="0cfe1aa0-4634-4c12-974e-63e4c4ba84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57290-E3A1-400F-B014-9AFEEA4121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547449-7B05-4020-8476-8DB848692ED3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0cfe1aa0-4634-4c12-974e-63e4c4ba848e"/>
    <ds:schemaRef ds:uri="http://schemas.microsoft.com/office/infopath/2007/PartnerControls"/>
    <ds:schemaRef ds:uri="d4875d3e-4894-415a-ad7b-93048da245b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C5510A1-8308-4B50-B34A-276FA3A7E2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75d3e-4894-415a-ad7b-93048da245b7"/>
    <ds:schemaRef ds:uri="0cfe1aa0-4634-4c12-974e-63e4c4ba84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c.petrucci@unrae.it</dc:creator>
  <cp:lastModifiedBy>Francesca Romana Raspa</cp:lastModifiedBy>
  <cp:lastPrinted>2026-05-07T12:55:23Z</cp:lastPrinted>
  <dcterms:created xsi:type="dcterms:W3CDTF">2022-06-01T13:53:52Z</dcterms:created>
  <dcterms:modified xsi:type="dcterms:W3CDTF">2026-09-01T15:24:43Z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0x010100C600F294ABD089458BDC3C6D6D8C97A8</vt:lpwstr>
  </property>
  <property fmtid="{D5CDD505-2E9C-101B-9397-08002B2CF9AE}" pid="3" name="Order">
    <vt:r8>7953600</vt:r8>
  </property>
  <property fmtid="{D5CDD505-2E9C-101B-9397-08002B2CF9AE}" pid="4" name="MediaServiceImageTags">
    <vt:lpwstr/>
  </property>
</Properties>
</file>